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 defaultThemeVersion="124226"/>
  <bookViews>
    <workbookView xWindow="240" yWindow="105" windowWidth="19320" windowHeight="10005"/>
  </bookViews>
  <sheets>
    <sheet name="Napközbeni adat" sheetId="7" r:id="rId1"/>
  </sheets>
  <calcPr calcId="125725"/>
</workbook>
</file>

<file path=xl/calcChain.xml><?xml version="1.0" encoding="utf-8"?>
<calcChain xmlns="http://schemas.openxmlformats.org/spreadsheetml/2006/main">
  <c r="P8" i="7"/>
  <c r="I17"/>
  <c r="G17"/>
  <c r="E17"/>
  <c r="F17"/>
  <c r="J15"/>
  <c r="J16"/>
  <c r="J18"/>
  <c r="H15"/>
  <c r="H16"/>
  <c r="H18"/>
  <c r="J14"/>
  <c r="J17" s="1"/>
  <c r="H14"/>
  <c r="N8"/>
  <c r="J8"/>
  <c r="L8"/>
  <c r="H17" l="1"/>
  <c r="C8"/>
  <c r="H8" l="1"/>
  <c r="D8"/>
  <c r="F8"/>
  <c r="Q6" l="1"/>
  <c r="C15" s="1"/>
  <c r="Q7"/>
  <c r="C16" s="1"/>
  <c r="Q9"/>
  <c r="C18" s="1"/>
  <c r="Q5"/>
  <c r="C14" s="1"/>
  <c r="O6"/>
  <c r="O7"/>
  <c r="O9"/>
  <c r="O5"/>
  <c r="M6"/>
  <c r="M7"/>
  <c r="M9"/>
  <c r="M5"/>
  <c r="K6"/>
  <c r="K7"/>
  <c r="K9"/>
  <c r="K5"/>
  <c r="I6"/>
  <c r="I7"/>
  <c r="I9"/>
  <c r="I5"/>
  <c r="G6"/>
  <c r="G7"/>
  <c r="G9"/>
  <c r="G5"/>
  <c r="E6"/>
  <c r="E7"/>
  <c r="E9"/>
  <c r="E5"/>
  <c r="C17" l="1"/>
  <c r="Q8"/>
  <c r="K8"/>
  <c r="I8"/>
  <c r="G8"/>
  <c r="E8"/>
  <c r="O8"/>
  <c r="M8"/>
</calcChain>
</file>

<file path=xl/sharedStrings.xml><?xml version="1.0" encoding="utf-8"?>
<sst xmlns="http://schemas.openxmlformats.org/spreadsheetml/2006/main" count="37" uniqueCount="23">
  <si>
    <t>Rákóczibánya</t>
  </si>
  <si>
    <t>Mizserfa</t>
  </si>
  <si>
    <t>%</t>
  </si>
  <si>
    <t>fő</t>
  </si>
  <si>
    <t>Eredmény</t>
  </si>
  <si>
    <t>Kazár</t>
  </si>
  <si>
    <t>Kazár 001</t>
  </si>
  <si>
    <t>Kazár 002</t>
  </si>
  <si>
    <t>Kazár 003</t>
  </si>
  <si>
    <t>db</t>
  </si>
  <si>
    <t>Igen szavazat</t>
  </si>
  <si>
    <t>Nem szavazat</t>
  </si>
  <si>
    <t>Érvénytelen a szavazás</t>
  </si>
  <si>
    <t>Általános Iskola</t>
  </si>
  <si>
    <t>Idősotthon</t>
  </si>
  <si>
    <t>001</t>
  </si>
  <si>
    <t>002</t>
  </si>
  <si>
    <t>003</t>
  </si>
  <si>
    <t>„Akarja-e, hogy az Európai Unió az Országgyűlés hozzájárulása nélkül is előírhassa nem magyar állampolgárok Magyarországra történő kötelező betelepítését?”</t>
  </si>
  <si>
    <t>Eredményes szavazat</t>
  </si>
  <si>
    <t>Napközbeni részvételi és eredmény adatok</t>
  </si>
  <si>
    <t xml:space="preserve">2016.10.02-ai országos népszavazás </t>
  </si>
  <si>
    <t>Eredménytelen szavazat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</si>
</sst>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D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/>
      <bottom/>
      <diagonal/>
    </border>
    <border>
      <left style="thin">
        <color auto="1"/>
      </left>
      <right style="thick">
        <color theme="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/>
    <xf numFmtId="2" fontId="5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4" fillId="6" borderId="14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2" fontId="21" fillId="4" borderId="1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DCD1"/>
      <color rgb="FFFFE7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topLeftCell="A7" zoomScale="115" zoomScaleNormal="115" workbookViewId="0">
      <selection activeCell="L13" sqref="L13"/>
    </sheetView>
  </sheetViews>
  <sheetFormatPr defaultRowHeight="15"/>
  <cols>
    <col min="1" max="1" width="6.42578125" customWidth="1"/>
    <col min="2" max="2" width="12.85546875" customWidth="1"/>
    <col min="3" max="3" width="6.5703125" customWidth="1"/>
    <col min="4" max="4" width="7.7109375" customWidth="1"/>
    <col min="5" max="5" width="8.28515625" customWidth="1"/>
    <col min="6" max="16" width="7.7109375" customWidth="1"/>
    <col min="17" max="17" width="9.42578125" customWidth="1"/>
  </cols>
  <sheetData>
    <row r="1" spans="1:17" ht="33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1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38.25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33" customHeight="1">
      <c r="C4" s="1" t="s">
        <v>3</v>
      </c>
      <c r="D4" s="4">
        <v>0.29166666666666669</v>
      </c>
      <c r="E4" s="5" t="s">
        <v>2</v>
      </c>
      <c r="F4" s="4">
        <v>0.375</v>
      </c>
      <c r="G4" s="5" t="s">
        <v>2</v>
      </c>
      <c r="H4" s="4">
        <v>0.45833333333333331</v>
      </c>
      <c r="I4" s="5" t="s">
        <v>2</v>
      </c>
      <c r="J4" s="4">
        <v>0.54166666666666663</v>
      </c>
      <c r="K4" s="5" t="s">
        <v>2</v>
      </c>
      <c r="L4" s="4">
        <v>0.625</v>
      </c>
      <c r="M4" s="5" t="s">
        <v>2</v>
      </c>
      <c r="N4" s="4">
        <v>0.72916666666666663</v>
      </c>
      <c r="O4" s="5" t="s">
        <v>2</v>
      </c>
      <c r="P4" s="4">
        <v>0.79166666666666663</v>
      </c>
      <c r="Q4" s="5" t="s">
        <v>2</v>
      </c>
    </row>
    <row r="5" spans="1:17" ht="35.1" customHeight="1">
      <c r="A5" s="25" t="s">
        <v>15</v>
      </c>
      <c r="B5" s="6" t="s">
        <v>13</v>
      </c>
      <c r="C5" s="16">
        <v>593</v>
      </c>
      <c r="D5" s="3">
        <v>5</v>
      </c>
      <c r="E5" s="7">
        <f>D5/C5*100</f>
        <v>0.84317032040472173</v>
      </c>
      <c r="F5" s="3">
        <v>45</v>
      </c>
      <c r="G5" s="10">
        <f>F5/C5*100</f>
        <v>7.5885328836424959</v>
      </c>
      <c r="H5" s="3">
        <v>105</v>
      </c>
      <c r="I5" s="10">
        <f>H5/C5*100</f>
        <v>17.706576728499158</v>
      </c>
      <c r="J5" s="3">
        <v>143</v>
      </c>
      <c r="K5" s="10">
        <f>J5/C5*100</f>
        <v>24.114671163575039</v>
      </c>
      <c r="L5" s="3">
        <v>174</v>
      </c>
      <c r="M5" s="10">
        <f>L5/C5*100</f>
        <v>29.342327150084319</v>
      </c>
      <c r="N5" s="3">
        <v>222</v>
      </c>
      <c r="O5" s="10">
        <f>N5/C5*100</f>
        <v>37.436762225969645</v>
      </c>
      <c r="P5" s="3">
        <v>237</v>
      </c>
      <c r="Q5" s="12">
        <f>P5/C5*100</f>
        <v>39.966273187183809</v>
      </c>
    </row>
    <row r="6" spans="1:17" ht="35.1" customHeight="1">
      <c r="A6" s="25" t="s">
        <v>16</v>
      </c>
      <c r="B6" s="6" t="s">
        <v>14</v>
      </c>
      <c r="C6" s="17">
        <v>640</v>
      </c>
      <c r="D6" s="3">
        <v>0</v>
      </c>
      <c r="E6" s="7">
        <f t="shared" ref="E6:E9" si="0">D6/C6*100</f>
        <v>0</v>
      </c>
      <c r="F6" s="3">
        <v>43</v>
      </c>
      <c r="G6" s="10">
        <f t="shared" ref="G6:G9" si="1">F6/C6*100</f>
        <v>6.71875</v>
      </c>
      <c r="H6" s="3">
        <v>85</v>
      </c>
      <c r="I6" s="10">
        <f t="shared" ref="I6:I9" si="2">H6/C6*100</f>
        <v>13.28125</v>
      </c>
      <c r="J6" s="3">
        <v>139</v>
      </c>
      <c r="K6" s="10">
        <f t="shared" ref="K6:K9" si="3">J6/C6*100</f>
        <v>21.71875</v>
      </c>
      <c r="L6" s="3">
        <v>179</v>
      </c>
      <c r="M6" s="10">
        <f t="shared" ref="M6:M9" si="4">L6/C6*100</f>
        <v>27.968749999999996</v>
      </c>
      <c r="N6" s="3">
        <v>236</v>
      </c>
      <c r="O6" s="10">
        <f t="shared" ref="O6:O9" si="5">N6/C6*100</f>
        <v>36.875</v>
      </c>
      <c r="P6" s="3">
        <v>268</v>
      </c>
      <c r="Q6" s="12">
        <f t="shared" ref="Q6:Q9" si="6">P6/C6*100</f>
        <v>41.875</v>
      </c>
    </row>
    <row r="7" spans="1:17" ht="35.1" customHeight="1">
      <c r="A7" s="25" t="s">
        <v>17</v>
      </c>
      <c r="B7" s="6" t="s">
        <v>1</v>
      </c>
      <c r="C7" s="17">
        <v>264</v>
      </c>
      <c r="D7" s="3">
        <v>0</v>
      </c>
      <c r="E7" s="7">
        <f t="shared" si="0"/>
        <v>0</v>
      </c>
      <c r="F7" s="3">
        <v>10</v>
      </c>
      <c r="G7" s="10">
        <f t="shared" si="1"/>
        <v>3.7878787878787881</v>
      </c>
      <c r="H7" s="3">
        <v>32</v>
      </c>
      <c r="I7" s="10">
        <f t="shared" si="2"/>
        <v>12.121212121212121</v>
      </c>
      <c r="J7" s="3">
        <v>51</v>
      </c>
      <c r="K7" s="10">
        <f t="shared" si="3"/>
        <v>19.318181818181817</v>
      </c>
      <c r="L7" s="3">
        <v>59</v>
      </c>
      <c r="M7" s="10">
        <f t="shared" si="4"/>
        <v>22.348484848484848</v>
      </c>
      <c r="N7" s="3">
        <v>90</v>
      </c>
      <c r="O7" s="10">
        <f t="shared" si="5"/>
        <v>34.090909090909086</v>
      </c>
      <c r="P7" s="3">
        <v>91</v>
      </c>
      <c r="Q7" s="12">
        <f t="shared" si="6"/>
        <v>34.469696969696969</v>
      </c>
    </row>
    <row r="8" spans="1:17" s="9" customFormat="1" ht="35.1" customHeight="1">
      <c r="A8" s="26"/>
      <c r="B8" s="8" t="s">
        <v>5</v>
      </c>
      <c r="C8" s="18">
        <f>C5+C6+C7</f>
        <v>1497</v>
      </c>
      <c r="D8" s="14">
        <f>SUM(D5:D7)</f>
        <v>5</v>
      </c>
      <c r="E8" s="13">
        <f>AVERAGE(E5:E7)</f>
        <v>0.28105677346824059</v>
      </c>
      <c r="F8" s="15">
        <f>SUM(F5:F7)</f>
        <v>98</v>
      </c>
      <c r="G8" s="13">
        <f>AVERAGE(G5:G7)</f>
        <v>6.0317205571737622</v>
      </c>
      <c r="H8" s="15">
        <f>SUM(H5:H7)</f>
        <v>222</v>
      </c>
      <c r="I8" s="13">
        <f>AVERAGE(I5:I7)</f>
        <v>14.369679616570428</v>
      </c>
      <c r="J8" s="15">
        <f>SUM(J5:J7)</f>
        <v>333</v>
      </c>
      <c r="K8" s="13">
        <f>AVERAGE(K5:K7)</f>
        <v>21.717200993918951</v>
      </c>
      <c r="L8" s="15">
        <f>SUM(L5:L7)</f>
        <v>412</v>
      </c>
      <c r="M8" s="13">
        <f>AVERAGE(M5:M7)</f>
        <v>26.553187332856385</v>
      </c>
      <c r="N8" s="15">
        <f>SUM(N5:N7)</f>
        <v>548</v>
      </c>
      <c r="O8" s="13">
        <f>AVERAGE(O5:O7)</f>
        <v>36.134223772292906</v>
      </c>
      <c r="P8" s="15">
        <f>SUM(P5:P7)</f>
        <v>596</v>
      </c>
      <c r="Q8" s="43">
        <f>AVERAGE(Q5:Q7)</f>
        <v>38.770323385626931</v>
      </c>
    </row>
    <row r="9" spans="1:17" ht="35.1" customHeight="1">
      <c r="A9" s="25"/>
      <c r="B9" s="8" t="s">
        <v>0</v>
      </c>
      <c r="C9" s="49">
        <v>485</v>
      </c>
      <c r="D9" s="39">
        <v>6</v>
      </c>
      <c r="E9" s="40">
        <f t="shared" si="0"/>
        <v>1.2371134020618557</v>
      </c>
      <c r="F9" s="39">
        <v>21</v>
      </c>
      <c r="G9" s="41">
        <f t="shared" si="1"/>
        <v>4.3298969072164946</v>
      </c>
      <c r="H9" s="39">
        <v>61</v>
      </c>
      <c r="I9" s="41">
        <f t="shared" si="2"/>
        <v>12.577319587628866</v>
      </c>
      <c r="J9" s="39">
        <v>109</v>
      </c>
      <c r="K9" s="41">
        <f t="shared" si="3"/>
        <v>22.474226804123713</v>
      </c>
      <c r="L9" s="39">
        <v>160</v>
      </c>
      <c r="M9" s="41">
        <f t="shared" si="4"/>
        <v>32.989690721649481</v>
      </c>
      <c r="N9" s="39">
        <v>203</v>
      </c>
      <c r="O9" s="41">
        <f t="shared" si="5"/>
        <v>41.855670103092784</v>
      </c>
      <c r="P9" s="39">
        <v>220</v>
      </c>
      <c r="Q9" s="44">
        <f t="shared" si="6"/>
        <v>45.360824742268044</v>
      </c>
    </row>
    <row r="10" spans="1:17" s="2" customFormat="1" ht="24" customHeight="1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2" spans="1:17" ht="39" customHeight="1">
      <c r="B12" s="46" t="s">
        <v>4</v>
      </c>
      <c r="C12" s="52" t="s">
        <v>12</v>
      </c>
      <c r="D12" s="52"/>
      <c r="E12" s="23" t="s">
        <v>19</v>
      </c>
      <c r="F12" s="27" t="s">
        <v>22</v>
      </c>
      <c r="G12" s="53" t="s">
        <v>11</v>
      </c>
      <c r="H12" s="54"/>
      <c r="I12" s="53" t="s">
        <v>10</v>
      </c>
      <c r="J12" s="54"/>
    </row>
    <row r="13" spans="1:17" ht="16.5" customHeight="1">
      <c r="B13" s="20"/>
      <c r="C13" s="56" t="s">
        <v>2</v>
      </c>
      <c r="D13" s="56"/>
      <c r="E13" s="22" t="s">
        <v>9</v>
      </c>
      <c r="F13" s="28" t="s">
        <v>9</v>
      </c>
      <c r="G13" s="24" t="s">
        <v>9</v>
      </c>
      <c r="H13" s="29" t="s">
        <v>2</v>
      </c>
      <c r="I13" s="24" t="s">
        <v>9</v>
      </c>
      <c r="J13" s="29" t="s">
        <v>2</v>
      </c>
    </row>
    <row r="14" spans="1:17" ht="16.5" customHeight="1" thickBot="1">
      <c r="B14" s="45" t="s">
        <v>6</v>
      </c>
      <c r="C14" s="57">
        <f>Q5</f>
        <v>39.966273187183809</v>
      </c>
      <c r="D14" s="57"/>
      <c r="E14" s="30">
        <v>235</v>
      </c>
      <c r="F14" s="31">
        <v>4</v>
      </c>
      <c r="G14" s="21">
        <v>230</v>
      </c>
      <c r="H14" s="47">
        <f>(100/E14)*G14</f>
        <v>97.872340425531917</v>
      </c>
      <c r="I14" s="48">
        <v>5</v>
      </c>
      <c r="J14" s="47">
        <f>(100/E14)*I14</f>
        <v>2.1276595744680851</v>
      </c>
    </row>
    <row r="15" spans="1:17" ht="14.25" customHeight="1" thickTop="1" thickBot="1">
      <c r="B15" s="45" t="s">
        <v>7</v>
      </c>
      <c r="C15" s="57">
        <f>Q6</f>
        <v>41.875</v>
      </c>
      <c r="D15" s="57"/>
      <c r="E15" s="30">
        <v>263</v>
      </c>
      <c r="F15" s="31">
        <v>5</v>
      </c>
      <c r="G15" s="21">
        <v>261</v>
      </c>
      <c r="H15" s="47">
        <f>(100/E15)*G15</f>
        <v>99.239543726235738</v>
      </c>
      <c r="I15" s="48">
        <v>2</v>
      </c>
      <c r="J15" s="47">
        <f>(100/E15)*I15</f>
        <v>0.76045627376425851</v>
      </c>
    </row>
    <row r="16" spans="1:17" ht="16.5" customHeight="1" thickTop="1" thickBot="1">
      <c r="B16" s="45" t="s">
        <v>8</v>
      </c>
      <c r="C16" s="57">
        <f>Q7</f>
        <v>34.469696969696969</v>
      </c>
      <c r="D16" s="57"/>
      <c r="E16" s="30">
        <v>88</v>
      </c>
      <c r="F16" s="31">
        <v>5</v>
      </c>
      <c r="G16" s="21">
        <v>84</v>
      </c>
      <c r="H16" s="47">
        <f>(100/E16)*G16</f>
        <v>95.454545454545467</v>
      </c>
      <c r="I16" s="48">
        <v>4</v>
      </c>
      <c r="J16" s="47">
        <f>(100/E16)*I16</f>
        <v>4.5454545454545459</v>
      </c>
    </row>
    <row r="17" spans="2:10" ht="24" customHeight="1" thickTop="1" thickBot="1">
      <c r="B17" s="19" t="s">
        <v>5</v>
      </c>
      <c r="C17" s="59">
        <f>AVERAGE(C14:C16)</f>
        <v>38.770323385626931</v>
      </c>
      <c r="D17" s="59"/>
      <c r="E17" s="32">
        <f>SUM(E14:E16)</f>
        <v>586</v>
      </c>
      <c r="F17" s="33">
        <f>SUM(F14:F16)</f>
        <v>14</v>
      </c>
      <c r="G17" s="34">
        <f>SUM(G14:G16)</f>
        <v>575</v>
      </c>
      <c r="H17" s="35">
        <f>AVERAGE(H14:H16)</f>
        <v>97.522143202104374</v>
      </c>
      <c r="I17" s="36">
        <f>SUM(I14:I16)</f>
        <v>11</v>
      </c>
      <c r="J17" s="35">
        <f>AVERAGE(J14:J16)</f>
        <v>2.4778567978956296</v>
      </c>
    </row>
    <row r="18" spans="2:10" ht="24.95" customHeight="1" thickTop="1">
      <c r="B18" s="19" t="s">
        <v>0</v>
      </c>
      <c r="C18" s="58">
        <f>Q9</f>
        <v>45.360824742268044</v>
      </c>
      <c r="D18" s="58"/>
      <c r="E18" s="32">
        <v>220</v>
      </c>
      <c r="F18" s="33">
        <v>12</v>
      </c>
      <c r="G18" s="37">
        <v>207</v>
      </c>
      <c r="H18" s="42">
        <f>(100/E18)*G18</f>
        <v>94.090909090909093</v>
      </c>
      <c r="I18" s="38">
        <v>1</v>
      </c>
      <c r="J18" s="42">
        <f>(100/E18)*I18</f>
        <v>0.45454545454545453</v>
      </c>
    </row>
  </sheetData>
  <mergeCells count="12">
    <mergeCell ref="C13:D13"/>
    <mergeCell ref="C14:D14"/>
    <mergeCell ref="C15:D15"/>
    <mergeCell ref="C16:D16"/>
    <mergeCell ref="C18:D18"/>
    <mergeCell ref="C17:D17"/>
    <mergeCell ref="A1:Q1"/>
    <mergeCell ref="A2:Q2"/>
    <mergeCell ref="C12:D12"/>
    <mergeCell ref="G12:H12"/>
    <mergeCell ref="I12:J12"/>
    <mergeCell ref="A3:Q3"/>
  </mergeCells>
  <printOptions horizontalCentered="1" verticalCentered="1"/>
  <pageMargins left="0.19685039370078741" right="0.19685039370078741" top="0.3937007874015748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Napközbeni adat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Nonprofit</cp:lastModifiedBy>
  <cp:lastPrinted>2016-10-02T18:19:01Z</cp:lastPrinted>
  <dcterms:created xsi:type="dcterms:W3CDTF">2014-05-12T11:33:21Z</dcterms:created>
  <dcterms:modified xsi:type="dcterms:W3CDTF">2016-10-04T13:10:25Z</dcterms:modified>
</cp:coreProperties>
</file>